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deslandes\Documents\XCR\XCR'19\"/>
    </mc:Choice>
  </mc:AlternateContent>
  <xr:revisionPtr revIDLastSave="0" documentId="13_ncr:1_{7B5A6A61-DE12-4719-B332-89C7815BC961}" xr6:coauthVersionLast="36" xr6:coauthVersionMax="36" xr10:uidLastSave="{00000000-0000-0000-0000-000000000000}"/>
  <bookViews>
    <workbookView xWindow="0" yWindow="0" windowWidth="21570" windowHeight="7650" firstSheet="1" activeTab="10" xr2:uid="{00000000-000D-0000-FFFF-FFFF00000000}"/>
  </bookViews>
  <sheets>
    <sheet name="Jells Park" sheetId="2" r:id="rId1"/>
    <sheet name="St Annes" sheetId="3" r:id="rId2"/>
    <sheet name="Bundoora Park" sheetId="4" r:id="rId3"/>
    <sheet name="Anglesea" sheetId="7" r:id="rId4"/>
    <sheet name="Sandown" sheetId="8" r:id="rId5"/>
    <sheet name="Albert Park" sheetId="9" r:id="rId6"/>
    <sheet name="Ballarat" sheetId="13" r:id="rId7"/>
    <sheet name="Cruden Farm" sheetId="12" r:id="rId8"/>
    <sheet name="Burnley" sheetId="10" r:id="rId9"/>
    <sheet name="Tan Relays" sheetId="11" r:id="rId10"/>
    <sheet name="Total" sheetId="5" r:id="rId1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" i="5" l="1"/>
  <c r="N5" i="5" s="1"/>
  <c r="H3" i="7"/>
  <c r="H4" i="7"/>
  <c r="H2" i="7"/>
  <c r="G2" i="4" l="1"/>
  <c r="G3" i="4"/>
  <c r="B7" i="4"/>
  <c r="G3" i="3" l="1"/>
  <c r="G2" i="3"/>
  <c r="F3" i="3"/>
  <c r="F2" i="3"/>
  <c r="B7" i="3"/>
  <c r="F5" i="2" l="1"/>
  <c r="F4" i="2"/>
  <c r="F2" i="2"/>
  <c r="G2" i="2"/>
  <c r="B13" i="11" l="1"/>
  <c r="B8" i="10" l="1"/>
  <c r="B8" i="13" l="1"/>
  <c r="B8" i="9" l="1"/>
  <c r="B9" i="8" l="1"/>
  <c r="M4" i="5" l="1"/>
  <c r="N4" i="5" s="1"/>
  <c r="B7" i="2" l="1"/>
  <c r="F3" i="2" s="1"/>
  <c r="G5" i="2" l="1"/>
  <c r="G4" i="2"/>
  <c r="G3" i="2"/>
  <c r="M3" i="5" l="1"/>
  <c r="N3" i="5" s="1"/>
  <c r="M6" i="5"/>
  <c r="N6" i="5" s="1"/>
  <c r="M2" i="5"/>
  <c r="N2" i="5" s="1"/>
</calcChain>
</file>

<file path=xl/sharedStrings.xml><?xml version="1.0" encoding="utf-8"?>
<sst xmlns="http://schemas.openxmlformats.org/spreadsheetml/2006/main" count="148" uniqueCount="54">
  <si>
    <t>Time</t>
  </si>
  <si>
    <t>Points</t>
  </si>
  <si>
    <t>Age Adj Time</t>
  </si>
  <si>
    <t>Age Adj %</t>
  </si>
  <si>
    <t>Age</t>
  </si>
  <si>
    <t>Jells</t>
  </si>
  <si>
    <t>Bundoora</t>
  </si>
  <si>
    <t>Sandown</t>
  </si>
  <si>
    <t>Albert Park</t>
  </si>
  <si>
    <t>Ballarat</t>
  </si>
  <si>
    <t>Burnley</t>
  </si>
  <si>
    <t>Tan</t>
  </si>
  <si>
    <t>Rank</t>
  </si>
  <si>
    <t>Athlete</t>
  </si>
  <si>
    <t>Gemma Hall</t>
  </si>
  <si>
    <t>Course Grading</t>
  </si>
  <si>
    <t>CG Adj</t>
  </si>
  <si>
    <t>6km Course Grading</t>
  </si>
  <si>
    <t>CG</t>
  </si>
  <si>
    <t>Cruden</t>
  </si>
  <si>
    <t>Carolyn Rosenbrock</t>
  </si>
  <si>
    <t>Distance</t>
  </si>
  <si>
    <t>Total</t>
  </si>
  <si>
    <t>Ashleigh Shield</t>
  </si>
  <si>
    <t>St Annes</t>
  </si>
  <si>
    <t>Brigitte Humprey</t>
  </si>
  <si>
    <t>Course Grading 8km</t>
  </si>
  <si>
    <t>3.1km Course Grading</t>
  </si>
  <si>
    <t>10km Course Grading</t>
  </si>
  <si>
    <t>15km Course Grading</t>
  </si>
  <si>
    <t>21.1km Course Grading</t>
  </si>
  <si>
    <t>3.84km Course Grading</t>
  </si>
  <si>
    <t>36:17</t>
  </si>
  <si>
    <t>27:16</t>
  </si>
  <si>
    <t>30:09</t>
  </si>
  <si>
    <t>23:02</t>
  </si>
  <si>
    <t>29:16</t>
  </si>
  <si>
    <t>43:21</t>
  </si>
  <si>
    <t>38:26</t>
  </si>
  <si>
    <t>Ave</t>
  </si>
  <si>
    <t>47:20</t>
  </si>
  <si>
    <t>56:47</t>
  </si>
  <si>
    <t>Anglesea</t>
  </si>
  <si>
    <t>Nicole Pennings</t>
  </si>
  <si>
    <t>9.2km</t>
  </si>
  <si>
    <t>42:49</t>
  </si>
  <si>
    <t>32:30</t>
  </si>
  <si>
    <t>6.4km</t>
  </si>
  <si>
    <t>21:28</t>
  </si>
  <si>
    <t>4.6km</t>
  </si>
  <si>
    <t>4.6km Course Grading</t>
  </si>
  <si>
    <t>6.4km Course Grading</t>
  </si>
  <si>
    <t>9.2km Course Grading</t>
  </si>
  <si>
    <t>42:29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</si>
</sst>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;[Red]0"/>
    <numFmt numFmtId="165" formatCode="0.00000;[Red]0.00000"/>
    <numFmt numFmtId="166" formatCode="0.00;[Red]0.00"/>
    <numFmt numFmtId="167" formatCode="0.000000"/>
    <numFmt numFmtId="168" formatCode="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7" fontId="0" fillId="0" borderId="0" xfId="0" applyNumberFormat="1"/>
    <xf numFmtId="21" fontId="0" fillId="0" borderId="0" xfId="0" applyNumberFormat="1"/>
    <xf numFmtId="164" fontId="0" fillId="0" borderId="0" xfId="0" applyNumberFormat="1"/>
    <xf numFmtId="46" fontId="0" fillId="0" borderId="0" xfId="0" applyNumberFormat="1"/>
    <xf numFmtId="0" fontId="0" fillId="0" borderId="0" xfId="0" applyNumberFormat="1"/>
    <xf numFmtId="1" fontId="0" fillId="0" borderId="0" xfId="0" applyNumberFormat="1"/>
    <xf numFmtId="49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167" fontId="0" fillId="0" borderId="0" xfId="0" applyNumberFormat="1"/>
    <xf numFmtId="20" fontId="0" fillId="0" borderId="0" xfId="0" applyNumberForma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workbookViewId="0">
      <selection activeCell="A3" sqref="A3:C5"/>
    </sheetView>
  </sheetViews>
  <sheetFormatPr defaultRowHeight="15" x14ac:dyDescent="0.25"/>
  <cols>
    <col min="1" max="1" width="21.42578125" customWidth="1"/>
    <col min="3" max="3" width="6.140625" customWidth="1"/>
    <col min="4" max="4" width="14.140625" customWidth="1"/>
    <col min="5" max="5" width="10.140625" customWidth="1"/>
    <col min="6" max="6" width="8.5703125" customWidth="1"/>
  </cols>
  <sheetData>
    <row r="1" spans="1:8" x14ac:dyDescent="0.25">
      <c r="A1" t="s">
        <v>13</v>
      </c>
      <c r="B1" t="s">
        <v>0</v>
      </c>
      <c r="C1" t="s">
        <v>4</v>
      </c>
      <c r="D1" t="s">
        <v>2</v>
      </c>
      <c r="E1" t="s">
        <v>3</v>
      </c>
      <c r="F1" t="s">
        <v>18</v>
      </c>
      <c r="G1" t="s">
        <v>16</v>
      </c>
      <c r="H1" t="s">
        <v>1</v>
      </c>
    </row>
    <row r="2" spans="1:8" x14ac:dyDescent="0.25">
      <c r="A2" t="s">
        <v>25</v>
      </c>
      <c r="B2" s="7" t="s">
        <v>35</v>
      </c>
      <c r="C2">
        <v>29</v>
      </c>
      <c r="D2" s="7" t="s">
        <v>35</v>
      </c>
      <c r="E2">
        <v>77.64</v>
      </c>
      <c r="F2" s="8">
        <f>B7</f>
        <v>1</v>
      </c>
      <c r="G2" s="10">
        <f>E2*F2</f>
        <v>77.64</v>
      </c>
      <c r="H2" s="3">
        <v>78</v>
      </c>
    </row>
    <row r="3" spans="1:8" x14ac:dyDescent="0.25">
      <c r="A3" t="s">
        <v>14</v>
      </c>
      <c r="B3" s="7" t="s">
        <v>33</v>
      </c>
      <c r="C3">
        <v>23</v>
      </c>
      <c r="D3" s="7" t="s">
        <v>33</v>
      </c>
      <c r="E3">
        <v>65.59</v>
      </c>
      <c r="F3" s="8">
        <f>B7</f>
        <v>1</v>
      </c>
      <c r="G3" s="10">
        <f>E3*F3</f>
        <v>65.59</v>
      </c>
      <c r="H3" s="3">
        <v>66</v>
      </c>
    </row>
    <row r="4" spans="1:8" x14ac:dyDescent="0.25">
      <c r="A4" t="s">
        <v>20</v>
      </c>
      <c r="B4" s="7" t="s">
        <v>32</v>
      </c>
      <c r="C4">
        <v>57</v>
      </c>
      <c r="D4" s="7" t="s">
        <v>36</v>
      </c>
      <c r="E4">
        <v>61.11</v>
      </c>
      <c r="F4" s="8">
        <f>B7</f>
        <v>1</v>
      </c>
      <c r="G4" s="10">
        <f>E4*F4</f>
        <v>61.11</v>
      </c>
      <c r="H4" s="3">
        <v>61</v>
      </c>
    </row>
    <row r="5" spans="1:8" x14ac:dyDescent="0.25">
      <c r="A5" t="s">
        <v>23</v>
      </c>
      <c r="B5" s="7" t="s">
        <v>34</v>
      </c>
      <c r="C5">
        <v>25</v>
      </c>
      <c r="D5" s="7" t="s">
        <v>34</v>
      </c>
      <c r="E5">
        <v>59.31</v>
      </c>
      <c r="F5" s="8">
        <f>B7</f>
        <v>1</v>
      </c>
      <c r="G5" s="10">
        <f>E5*F5</f>
        <v>59.31</v>
      </c>
      <c r="H5" s="3">
        <v>59</v>
      </c>
    </row>
    <row r="6" spans="1:8" x14ac:dyDescent="0.25">
      <c r="B6" s="7"/>
      <c r="D6" s="2"/>
      <c r="F6" s="3"/>
    </row>
    <row r="7" spans="1:8" x14ac:dyDescent="0.25">
      <c r="A7" t="s">
        <v>17</v>
      </c>
      <c r="B7">
        <f>90/90</f>
        <v>1</v>
      </c>
      <c r="D7" s="2"/>
      <c r="F7" s="3"/>
    </row>
    <row r="8" spans="1:8" x14ac:dyDescent="0.25">
      <c r="B8" s="7"/>
      <c r="D8" s="2"/>
      <c r="F8" s="3"/>
    </row>
    <row r="9" spans="1:8" x14ac:dyDescent="0.25">
      <c r="B9" s="7"/>
      <c r="D9" s="2"/>
      <c r="F9" s="3"/>
    </row>
    <row r="10" spans="1:8" x14ac:dyDescent="0.25">
      <c r="B10" s="7"/>
      <c r="D10" s="2"/>
      <c r="F10" s="3"/>
    </row>
    <row r="11" spans="1:8" x14ac:dyDescent="0.25">
      <c r="B11" s="7"/>
      <c r="D11" s="2"/>
      <c r="F11" s="3"/>
    </row>
    <row r="12" spans="1:8" x14ac:dyDescent="0.25">
      <c r="B12" s="7"/>
      <c r="D12" s="2"/>
      <c r="F12" s="3"/>
    </row>
    <row r="13" spans="1:8" x14ac:dyDescent="0.25">
      <c r="B13" s="7"/>
      <c r="D13" s="2"/>
      <c r="F13" s="3"/>
    </row>
    <row r="14" spans="1:8" x14ac:dyDescent="0.25">
      <c r="B14" s="7"/>
      <c r="D14" s="2"/>
      <c r="F14" s="3"/>
    </row>
    <row r="15" spans="1:8" x14ac:dyDescent="0.25">
      <c r="B15" s="7"/>
      <c r="D15" s="2"/>
      <c r="F15" s="3"/>
    </row>
    <row r="16" spans="1:8" x14ac:dyDescent="0.25">
      <c r="B16" s="7"/>
      <c r="D16" s="2"/>
      <c r="F16" s="3"/>
    </row>
    <row r="17" spans="2:6" x14ac:dyDescent="0.25">
      <c r="B17" s="7"/>
      <c r="D17" s="2"/>
      <c r="F17" s="3"/>
    </row>
    <row r="18" spans="2:6" x14ac:dyDescent="0.25">
      <c r="B18" s="7"/>
    </row>
    <row r="19" spans="2:6" x14ac:dyDescent="0.25">
      <c r="B19" s="7"/>
    </row>
    <row r="20" spans="2:6" x14ac:dyDescent="0.25">
      <c r="B20" s="7"/>
    </row>
    <row r="21" spans="2:6" x14ac:dyDescent="0.25">
      <c r="B21" s="7"/>
    </row>
    <row r="22" spans="2:6" x14ac:dyDescent="0.25">
      <c r="B22" s="7"/>
    </row>
    <row r="23" spans="2:6" x14ac:dyDescent="0.25">
      <c r="B23" s="7"/>
    </row>
    <row r="24" spans="2:6" x14ac:dyDescent="0.25">
      <c r="B24" s="7"/>
    </row>
    <row r="25" spans="2:6" x14ac:dyDescent="0.25">
      <c r="B25" s="7"/>
    </row>
    <row r="26" spans="2:6" x14ac:dyDescent="0.25">
      <c r="B26" s="7"/>
    </row>
    <row r="27" spans="2:6" x14ac:dyDescent="0.25">
      <c r="B27" s="7"/>
    </row>
    <row r="28" spans="2:6" x14ac:dyDescent="0.25">
      <c r="B28" s="7"/>
    </row>
    <row r="29" spans="2:6" x14ac:dyDescent="0.25">
      <c r="B29" s="7"/>
    </row>
    <row r="30" spans="2:6" x14ac:dyDescent="0.25">
      <c r="B30" s="7"/>
    </row>
    <row r="31" spans="2:6" x14ac:dyDescent="0.25">
      <c r="B31" s="7"/>
    </row>
    <row r="32" spans="2:6" x14ac:dyDescent="0.25">
      <c r="B32" s="7"/>
    </row>
    <row r="33" spans="2:2" x14ac:dyDescent="0.25">
      <c r="B33" s="7"/>
    </row>
    <row r="34" spans="2:2" x14ac:dyDescent="0.25">
      <c r="B34" s="7"/>
    </row>
    <row r="35" spans="2:2" x14ac:dyDescent="0.25">
      <c r="B35" s="7"/>
    </row>
    <row r="36" spans="2:2" x14ac:dyDescent="0.25">
      <c r="B36" s="7"/>
    </row>
    <row r="37" spans="2:2" x14ac:dyDescent="0.25">
      <c r="B37" s="7"/>
    </row>
    <row r="38" spans="2:2" x14ac:dyDescent="0.25">
      <c r="B38" s="7"/>
    </row>
    <row r="39" spans="2:2" x14ac:dyDescent="0.25">
      <c r="B39" s="7"/>
    </row>
  </sheetData>
  <sortState ref="A2:H5">
    <sortCondition descending="1" ref="H2:H5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8"/>
  <sheetViews>
    <sheetView workbookViewId="0">
      <selection activeCell="A2" sqref="A2:XFD9"/>
    </sheetView>
  </sheetViews>
  <sheetFormatPr defaultRowHeight="15" x14ac:dyDescent="0.25"/>
  <cols>
    <col min="1" max="1" width="21.140625" customWidth="1"/>
  </cols>
  <sheetData>
    <row r="1" spans="1:8" x14ac:dyDescent="0.25">
      <c r="A1" t="s">
        <v>13</v>
      </c>
      <c r="B1" t="s">
        <v>0</v>
      </c>
      <c r="C1" t="s">
        <v>4</v>
      </c>
      <c r="D1" t="s">
        <v>2</v>
      </c>
      <c r="E1" t="s">
        <v>3</v>
      </c>
      <c r="F1" t="s">
        <v>18</v>
      </c>
      <c r="G1" t="s">
        <v>16</v>
      </c>
      <c r="H1" t="s">
        <v>1</v>
      </c>
    </row>
    <row r="2" spans="1:8" x14ac:dyDescent="0.25">
      <c r="B2" s="12"/>
      <c r="D2" s="12"/>
      <c r="F2" s="11"/>
      <c r="G2" s="10"/>
      <c r="H2" s="3"/>
    </row>
    <row r="3" spans="1:8" x14ac:dyDescent="0.25">
      <c r="B3" s="12"/>
      <c r="D3" s="12"/>
      <c r="F3" s="11"/>
      <c r="G3" s="10"/>
      <c r="H3" s="3"/>
    </row>
    <row r="4" spans="1:8" x14ac:dyDescent="0.25">
      <c r="B4" s="12"/>
      <c r="D4" s="12"/>
      <c r="F4" s="11"/>
      <c r="G4" s="10"/>
      <c r="H4" s="3"/>
    </row>
    <row r="5" spans="1:8" x14ac:dyDescent="0.25">
      <c r="B5" s="12"/>
      <c r="D5" s="12"/>
      <c r="F5" s="11"/>
      <c r="G5" s="10"/>
      <c r="H5" s="3"/>
    </row>
    <row r="6" spans="1:8" x14ac:dyDescent="0.25">
      <c r="B6" s="12"/>
      <c r="D6" s="12"/>
      <c r="F6" s="11"/>
      <c r="G6" s="10"/>
      <c r="H6" s="3"/>
    </row>
    <row r="7" spans="1:8" x14ac:dyDescent="0.25">
      <c r="B7" s="12"/>
      <c r="D7" s="12"/>
      <c r="F7" s="11"/>
      <c r="G7" s="10"/>
      <c r="H7" s="3"/>
    </row>
    <row r="8" spans="1:8" x14ac:dyDescent="0.25">
      <c r="B8" s="12"/>
      <c r="D8" s="12"/>
      <c r="F8" s="11"/>
      <c r="G8" s="10"/>
      <c r="H8" s="3"/>
    </row>
    <row r="9" spans="1:8" x14ac:dyDescent="0.25">
      <c r="B9" s="12"/>
      <c r="D9" s="12"/>
      <c r="F9" s="11"/>
      <c r="G9" s="10"/>
      <c r="H9" s="3"/>
    </row>
    <row r="10" spans="1:8" x14ac:dyDescent="0.25">
      <c r="B10" s="2"/>
      <c r="D10" s="2"/>
      <c r="F10" s="5"/>
    </row>
    <row r="11" spans="1:8" x14ac:dyDescent="0.25">
      <c r="D11" s="4"/>
      <c r="F11" s="5"/>
    </row>
    <row r="12" spans="1:8" x14ac:dyDescent="0.25">
      <c r="B12" s="2"/>
      <c r="D12" s="2"/>
      <c r="F12" s="5"/>
    </row>
    <row r="13" spans="1:8" x14ac:dyDescent="0.25">
      <c r="A13" t="s">
        <v>31</v>
      </c>
      <c r="B13" s="11">
        <f>90/87</f>
        <v>1.0344827586206897</v>
      </c>
      <c r="D13" s="2"/>
      <c r="F13" s="5"/>
    </row>
    <row r="14" spans="1:8" x14ac:dyDescent="0.25">
      <c r="B14" s="2"/>
      <c r="D14" s="2"/>
      <c r="F14" s="5"/>
    </row>
    <row r="15" spans="1:8" x14ac:dyDescent="0.25">
      <c r="B15" s="4"/>
      <c r="D15" s="2"/>
      <c r="F15" s="5"/>
    </row>
    <row r="16" spans="1:8" x14ac:dyDescent="0.25">
      <c r="B16" s="4"/>
      <c r="D16" s="2"/>
      <c r="F16" s="5"/>
    </row>
    <row r="17" spans="2:6" x14ac:dyDescent="0.25">
      <c r="B17" s="4"/>
      <c r="D17" s="2"/>
      <c r="F17" s="5"/>
    </row>
    <row r="18" spans="2:6" x14ac:dyDescent="0.25">
      <c r="B18" s="4"/>
      <c r="D18" s="2"/>
      <c r="F18" s="5"/>
    </row>
  </sheetData>
  <sortState ref="A2:H9">
    <sortCondition descending="1" ref="H2:H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"/>
  <sheetViews>
    <sheetView tabSelected="1" workbookViewId="0"/>
  </sheetViews>
  <sheetFormatPr defaultRowHeight="15" x14ac:dyDescent="0.25"/>
  <cols>
    <col min="1" max="1" width="6.7109375" customWidth="1"/>
    <col min="2" max="2" width="21.42578125" customWidth="1"/>
    <col min="7" max="7" width="11" customWidth="1"/>
    <col min="12" max="12" width="8.140625" customWidth="1"/>
    <col min="13" max="13" width="8.7109375" customWidth="1"/>
  </cols>
  <sheetData>
    <row r="1" spans="1:14" x14ac:dyDescent="0.25">
      <c r="A1" t="s">
        <v>12</v>
      </c>
      <c r="B1" t="s">
        <v>13</v>
      </c>
      <c r="C1" t="s">
        <v>5</v>
      </c>
      <c r="D1" t="s">
        <v>24</v>
      </c>
      <c r="E1" t="s">
        <v>6</v>
      </c>
      <c r="F1" t="s">
        <v>42</v>
      </c>
      <c r="G1" t="s">
        <v>7</v>
      </c>
      <c r="H1" t="s">
        <v>8</v>
      </c>
      <c r="I1" t="s">
        <v>9</v>
      </c>
      <c r="J1" t="s">
        <v>19</v>
      </c>
      <c r="K1" t="s">
        <v>10</v>
      </c>
      <c r="L1" t="s">
        <v>11</v>
      </c>
      <c r="M1" t="s">
        <v>22</v>
      </c>
      <c r="N1" t="s">
        <v>39</v>
      </c>
    </row>
    <row r="2" spans="1:14" x14ac:dyDescent="0.25">
      <c r="A2">
        <v>1</v>
      </c>
      <c r="B2" t="s">
        <v>14</v>
      </c>
      <c r="C2" s="3">
        <v>66</v>
      </c>
      <c r="D2" s="3">
        <v>66</v>
      </c>
      <c r="E2">
        <v>66</v>
      </c>
      <c r="F2">
        <v>68</v>
      </c>
      <c r="G2" s="3"/>
      <c r="H2" s="3"/>
      <c r="I2" s="3"/>
      <c r="J2" s="3"/>
      <c r="K2" s="3"/>
      <c r="L2" s="3"/>
      <c r="M2" s="3">
        <f>SUM(C2:L2)</f>
        <v>266</v>
      </c>
      <c r="N2" s="6">
        <f>M2/4</f>
        <v>66.5</v>
      </c>
    </row>
    <row r="3" spans="1:14" x14ac:dyDescent="0.25">
      <c r="A3">
        <v>2</v>
      </c>
      <c r="B3" t="s">
        <v>23</v>
      </c>
      <c r="C3" s="3">
        <v>59</v>
      </c>
      <c r="D3" s="3">
        <v>59</v>
      </c>
      <c r="E3">
        <v>55</v>
      </c>
      <c r="F3">
        <v>66</v>
      </c>
      <c r="G3" s="3"/>
      <c r="H3" s="3"/>
      <c r="I3" s="3"/>
      <c r="J3" s="3"/>
      <c r="K3" s="3"/>
      <c r="L3" s="3"/>
      <c r="M3" s="3">
        <f>SUM(C3:L3)</f>
        <v>239</v>
      </c>
      <c r="N3" s="6">
        <f>M3/4</f>
        <v>59.75</v>
      </c>
    </row>
    <row r="4" spans="1:14" x14ac:dyDescent="0.25">
      <c r="A4">
        <v>3</v>
      </c>
      <c r="B4" t="s">
        <v>25</v>
      </c>
      <c r="C4" s="3">
        <v>78</v>
      </c>
      <c r="D4">
        <v>0</v>
      </c>
      <c r="E4">
        <v>0</v>
      </c>
      <c r="F4">
        <v>0</v>
      </c>
      <c r="M4" s="3">
        <f>SUM(C4:L4)</f>
        <v>78</v>
      </c>
      <c r="N4" s="6">
        <f>M4/2</f>
        <v>39</v>
      </c>
    </row>
    <row r="5" spans="1:14" x14ac:dyDescent="0.25">
      <c r="A5">
        <v>4</v>
      </c>
      <c r="B5" t="s">
        <v>43</v>
      </c>
      <c r="C5" s="3">
        <v>0</v>
      </c>
      <c r="D5" s="3">
        <v>0</v>
      </c>
      <c r="E5">
        <v>0</v>
      </c>
      <c r="F5">
        <v>64</v>
      </c>
      <c r="M5" s="3">
        <f>SUM(C5:L5)</f>
        <v>64</v>
      </c>
      <c r="N5" s="6">
        <f>M5/2</f>
        <v>32</v>
      </c>
    </row>
    <row r="6" spans="1:14" x14ac:dyDescent="0.25">
      <c r="A6">
        <v>5</v>
      </c>
      <c r="B6" t="s">
        <v>20</v>
      </c>
      <c r="C6" s="3">
        <v>61</v>
      </c>
      <c r="D6" s="3">
        <v>0</v>
      </c>
      <c r="E6">
        <v>0</v>
      </c>
      <c r="F6">
        <v>0</v>
      </c>
      <c r="G6" s="3"/>
      <c r="H6" s="3"/>
      <c r="I6" s="3"/>
      <c r="J6" s="3"/>
      <c r="K6" s="3"/>
      <c r="L6" s="3"/>
      <c r="M6" s="3">
        <f>SUM(C6:L6)</f>
        <v>61</v>
      </c>
      <c r="N6" s="6">
        <f>M6/2</f>
        <v>30.5</v>
      </c>
    </row>
  </sheetData>
  <sortState ref="B2:N6">
    <sortCondition descending="1" ref="N2:N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A2" sqref="A2:C3"/>
    </sheetView>
  </sheetViews>
  <sheetFormatPr defaultRowHeight="15" x14ac:dyDescent="0.25"/>
  <cols>
    <col min="1" max="1" width="21.85546875" customWidth="1"/>
    <col min="3" max="3" width="6.7109375" customWidth="1"/>
    <col min="4" max="4" width="12" customWidth="1"/>
    <col min="5" max="5" width="10" customWidth="1"/>
    <col min="6" max="6" width="15" customWidth="1"/>
  </cols>
  <sheetData>
    <row r="1" spans="1:8" x14ac:dyDescent="0.25">
      <c r="A1" t="s">
        <v>13</v>
      </c>
      <c r="B1" t="s">
        <v>0</v>
      </c>
      <c r="C1" t="s">
        <v>4</v>
      </c>
      <c r="D1" t="s">
        <v>2</v>
      </c>
      <c r="E1" t="s">
        <v>3</v>
      </c>
      <c r="F1" t="s">
        <v>15</v>
      </c>
      <c r="G1" t="s">
        <v>16</v>
      </c>
      <c r="H1" t="s">
        <v>1</v>
      </c>
    </row>
    <row r="2" spans="1:8" x14ac:dyDescent="0.25">
      <c r="A2" t="s">
        <v>14</v>
      </c>
      <c r="B2" s="7" t="s">
        <v>38</v>
      </c>
      <c r="C2">
        <v>23</v>
      </c>
      <c r="D2" s="7" t="s">
        <v>38</v>
      </c>
      <c r="E2">
        <v>62.66</v>
      </c>
      <c r="F2" s="8">
        <f>B7</f>
        <v>1.0588235294117647</v>
      </c>
      <c r="G2" s="10">
        <f>E2*F2</f>
        <v>66.345882352941175</v>
      </c>
      <c r="H2" s="3">
        <v>66</v>
      </c>
    </row>
    <row r="3" spans="1:8" x14ac:dyDescent="0.25">
      <c r="A3" t="s">
        <v>23</v>
      </c>
      <c r="B3" s="7" t="s">
        <v>37</v>
      </c>
      <c r="C3">
        <v>25</v>
      </c>
      <c r="D3" s="7" t="s">
        <v>37</v>
      </c>
      <c r="E3">
        <v>55.56</v>
      </c>
      <c r="F3" s="8">
        <f>B7</f>
        <v>1.0588235294117647</v>
      </c>
      <c r="G3" s="10">
        <f>E3*F3</f>
        <v>58.828235294117647</v>
      </c>
      <c r="H3" s="3">
        <v>59</v>
      </c>
    </row>
    <row r="4" spans="1:8" x14ac:dyDescent="0.25">
      <c r="B4" s="7"/>
      <c r="D4" s="7"/>
      <c r="F4" s="8"/>
      <c r="G4" s="10"/>
      <c r="H4" s="3"/>
    </row>
    <row r="5" spans="1:8" x14ac:dyDescent="0.25">
      <c r="B5" s="7"/>
      <c r="D5" s="2"/>
      <c r="F5" s="3"/>
    </row>
    <row r="6" spans="1:8" x14ac:dyDescent="0.25">
      <c r="B6" s="7"/>
      <c r="D6" s="2"/>
      <c r="F6" s="3"/>
    </row>
    <row r="7" spans="1:8" x14ac:dyDescent="0.25">
      <c r="A7" t="s">
        <v>26</v>
      </c>
      <c r="B7" s="10">
        <f>90/85</f>
        <v>1.0588235294117647</v>
      </c>
      <c r="D7" s="2"/>
      <c r="F7" s="3"/>
    </row>
    <row r="8" spans="1:8" x14ac:dyDescent="0.25">
      <c r="B8" s="1"/>
      <c r="D8" s="4"/>
    </row>
    <row r="9" spans="1:8" x14ac:dyDescent="0.25">
      <c r="B9" s="1"/>
      <c r="D9" s="4"/>
    </row>
  </sheetData>
  <sortState ref="A2:H4">
    <sortCondition descending="1" ref="H2:H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workbookViewId="0">
      <selection activeCell="A2" sqref="A2:C3"/>
    </sheetView>
  </sheetViews>
  <sheetFormatPr defaultRowHeight="15" x14ac:dyDescent="0.25"/>
  <cols>
    <col min="1" max="1" width="21.140625" customWidth="1"/>
    <col min="3" max="3" width="5.42578125" customWidth="1"/>
    <col min="4" max="4" width="12.5703125" customWidth="1"/>
    <col min="5" max="5" width="10.140625" bestFit="1" customWidth="1"/>
    <col min="6" max="6" width="9.28515625" customWidth="1"/>
  </cols>
  <sheetData>
    <row r="1" spans="1:8" x14ac:dyDescent="0.25">
      <c r="A1" t="s">
        <v>13</v>
      </c>
      <c r="B1" t="s">
        <v>0</v>
      </c>
      <c r="C1" t="s">
        <v>4</v>
      </c>
      <c r="D1" t="s">
        <v>2</v>
      </c>
      <c r="E1" t="s">
        <v>3</v>
      </c>
      <c r="F1" t="s">
        <v>15</v>
      </c>
      <c r="G1" t="s">
        <v>16</v>
      </c>
      <c r="H1" t="s">
        <v>1</v>
      </c>
    </row>
    <row r="2" spans="1:8" x14ac:dyDescent="0.25">
      <c r="A2" t="s">
        <v>14</v>
      </c>
      <c r="B2" s="7" t="s">
        <v>40</v>
      </c>
      <c r="C2">
        <v>23</v>
      </c>
      <c r="D2" s="7" t="s">
        <v>40</v>
      </c>
      <c r="E2">
        <v>64.08</v>
      </c>
      <c r="F2" s="8">
        <v>1.0227272727272727</v>
      </c>
      <c r="G2" s="10">
        <f>E2*F2</f>
        <v>65.536363636363632</v>
      </c>
      <c r="H2" s="3">
        <v>66</v>
      </c>
    </row>
    <row r="3" spans="1:8" x14ac:dyDescent="0.25">
      <c r="A3" t="s">
        <v>23</v>
      </c>
      <c r="B3" s="7" t="s">
        <v>41</v>
      </c>
      <c r="C3">
        <v>25</v>
      </c>
      <c r="D3" s="7" t="s">
        <v>41</v>
      </c>
      <c r="E3">
        <v>53.42</v>
      </c>
      <c r="F3" s="8">
        <v>1.0227272727272727</v>
      </c>
      <c r="G3" s="10">
        <f>E3*F3</f>
        <v>54.634090909090908</v>
      </c>
      <c r="H3" s="3">
        <v>55</v>
      </c>
    </row>
    <row r="4" spans="1:8" x14ac:dyDescent="0.25">
      <c r="B4" s="7"/>
      <c r="D4" s="7"/>
      <c r="E4" s="10"/>
      <c r="F4" s="8"/>
      <c r="G4" s="10"/>
      <c r="H4" s="3"/>
    </row>
    <row r="5" spans="1:8" x14ac:dyDescent="0.25">
      <c r="B5" s="7"/>
      <c r="D5" s="7"/>
      <c r="F5" s="8"/>
      <c r="G5" s="10"/>
      <c r="H5" s="3"/>
    </row>
    <row r="6" spans="1:8" x14ac:dyDescent="0.25">
      <c r="B6" s="7"/>
      <c r="D6" s="2"/>
      <c r="F6" s="3"/>
    </row>
    <row r="7" spans="1:8" x14ac:dyDescent="0.25">
      <c r="A7" t="s">
        <v>28</v>
      </c>
      <c r="B7">
        <f>90/88</f>
        <v>1.0227272727272727</v>
      </c>
      <c r="D7" s="2"/>
      <c r="F7" s="3"/>
    </row>
    <row r="8" spans="1:8" x14ac:dyDescent="0.25">
      <c r="D8" s="2"/>
      <c r="F8" s="3"/>
    </row>
    <row r="9" spans="1:8" x14ac:dyDescent="0.25">
      <c r="B9" s="2"/>
      <c r="D9" s="2"/>
    </row>
    <row r="10" spans="1:8" x14ac:dyDescent="0.25">
      <c r="B10" s="2"/>
      <c r="D10" s="2"/>
    </row>
    <row r="11" spans="1:8" x14ac:dyDescent="0.25">
      <c r="B11" s="2"/>
      <c r="D11" s="2"/>
    </row>
    <row r="12" spans="1:8" x14ac:dyDescent="0.25">
      <c r="B12" s="2"/>
      <c r="D12" s="2"/>
    </row>
    <row r="13" spans="1:8" x14ac:dyDescent="0.25">
      <c r="B13" s="2"/>
      <c r="D13" s="2"/>
    </row>
  </sheetData>
  <sortState ref="A2:H5">
    <sortCondition descending="1" ref="H2:H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9"/>
  <sheetViews>
    <sheetView workbookViewId="0">
      <selection activeCell="J2" sqref="J2"/>
    </sheetView>
  </sheetViews>
  <sheetFormatPr defaultRowHeight="15" x14ac:dyDescent="0.25"/>
  <cols>
    <col min="1" max="1" width="20.5703125" customWidth="1"/>
  </cols>
  <sheetData>
    <row r="1" spans="1:9" x14ac:dyDescent="0.25">
      <c r="A1" t="s">
        <v>13</v>
      </c>
      <c r="B1" t="s">
        <v>0</v>
      </c>
      <c r="C1" t="s">
        <v>21</v>
      </c>
      <c r="D1" t="s">
        <v>4</v>
      </c>
      <c r="E1" t="s">
        <v>2</v>
      </c>
      <c r="F1" t="s">
        <v>3</v>
      </c>
      <c r="G1" t="s">
        <v>18</v>
      </c>
      <c r="H1" t="s">
        <v>16</v>
      </c>
      <c r="I1" t="s">
        <v>1</v>
      </c>
    </row>
    <row r="2" spans="1:9" x14ac:dyDescent="0.25">
      <c r="A2" t="s">
        <v>14</v>
      </c>
      <c r="B2" s="7" t="s">
        <v>53</v>
      </c>
      <c r="C2" t="s">
        <v>44</v>
      </c>
      <c r="D2">
        <v>23</v>
      </c>
      <c r="E2" s="7" t="s">
        <v>45</v>
      </c>
      <c r="F2" s="9">
        <v>64.98</v>
      </c>
      <c r="G2">
        <v>1.0451822162816002</v>
      </c>
      <c r="H2" s="9">
        <f>F2*G2</f>
        <v>67.91594041397839</v>
      </c>
      <c r="I2">
        <v>68</v>
      </c>
    </row>
    <row r="3" spans="1:9" x14ac:dyDescent="0.25">
      <c r="A3" t="s">
        <v>43</v>
      </c>
      <c r="B3" s="7" t="s">
        <v>48</v>
      </c>
      <c r="C3" t="s">
        <v>49</v>
      </c>
      <c r="D3">
        <v>24</v>
      </c>
      <c r="E3" s="7" t="s">
        <v>48</v>
      </c>
      <c r="F3" s="9">
        <v>61.48</v>
      </c>
      <c r="G3">
        <v>1.076937076305335</v>
      </c>
      <c r="H3" s="9">
        <f>F3*G3</f>
        <v>66.210091451251998</v>
      </c>
      <c r="I3">
        <v>66</v>
      </c>
    </row>
    <row r="4" spans="1:9" x14ac:dyDescent="0.25">
      <c r="A4" t="s">
        <v>23</v>
      </c>
      <c r="B4" s="7" t="s">
        <v>46</v>
      </c>
      <c r="C4" t="s">
        <v>47</v>
      </c>
      <c r="D4">
        <v>25</v>
      </c>
      <c r="E4" s="7" t="s">
        <v>46</v>
      </c>
      <c r="F4" s="9">
        <v>58.82</v>
      </c>
      <c r="G4">
        <v>1.089361149550417</v>
      </c>
      <c r="H4" s="9">
        <f>F4*G4</f>
        <v>64.076222816555529</v>
      </c>
      <c r="I4">
        <v>64</v>
      </c>
    </row>
    <row r="5" spans="1:9" x14ac:dyDescent="0.25">
      <c r="B5" s="7"/>
      <c r="D5" s="7"/>
      <c r="G5" s="10"/>
      <c r="H5" s="3"/>
    </row>
    <row r="6" spans="1:9" x14ac:dyDescent="0.25">
      <c r="B6" s="2"/>
      <c r="D6" s="2"/>
      <c r="F6" s="6"/>
    </row>
    <row r="7" spans="1:9" x14ac:dyDescent="0.25">
      <c r="A7" t="s">
        <v>52</v>
      </c>
      <c r="B7">
        <v>1.0451822162816002</v>
      </c>
      <c r="D7" s="2"/>
      <c r="F7" s="5"/>
    </row>
    <row r="8" spans="1:9" x14ac:dyDescent="0.25">
      <c r="A8" t="s">
        <v>51</v>
      </c>
      <c r="B8">
        <v>1.089361149550417</v>
      </c>
      <c r="D8" s="4"/>
      <c r="F8" s="5"/>
    </row>
    <row r="9" spans="1:9" x14ac:dyDescent="0.25">
      <c r="A9" t="s">
        <v>50</v>
      </c>
      <c r="B9">
        <v>1.076937076305335</v>
      </c>
      <c r="D9" s="2"/>
      <c r="F9" s="5"/>
    </row>
    <row r="10" spans="1:9" x14ac:dyDescent="0.25">
      <c r="B10" s="4"/>
      <c r="D10" s="2"/>
      <c r="F10" s="5"/>
    </row>
    <row r="11" spans="1:9" x14ac:dyDescent="0.25">
      <c r="B11" s="4"/>
      <c r="D11" s="2"/>
      <c r="F11" s="5"/>
    </row>
    <row r="12" spans="1:9" x14ac:dyDescent="0.25">
      <c r="B12" s="4"/>
      <c r="D12" s="2"/>
      <c r="F12" s="5"/>
    </row>
    <row r="13" spans="1:9" x14ac:dyDescent="0.25">
      <c r="B13" s="4"/>
      <c r="D13" s="2"/>
      <c r="F13" s="5"/>
    </row>
    <row r="14" spans="1:9" x14ac:dyDescent="0.25">
      <c r="B14" s="4"/>
      <c r="D14" s="13"/>
      <c r="F14" s="5"/>
    </row>
    <row r="15" spans="1:9" x14ac:dyDescent="0.25">
      <c r="B15" s="4"/>
      <c r="D15" s="13"/>
      <c r="F15" s="5"/>
    </row>
    <row r="16" spans="1:9" x14ac:dyDescent="0.25">
      <c r="B16" s="4"/>
      <c r="D16" s="13"/>
      <c r="F16" s="5"/>
    </row>
    <row r="17" spans="2:6" x14ac:dyDescent="0.25">
      <c r="B17" s="4"/>
      <c r="D17" s="13"/>
      <c r="F17" s="5"/>
    </row>
    <row r="18" spans="2:6" x14ac:dyDescent="0.25">
      <c r="D18" s="13"/>
    </row>
    <row r="19" spans="2:6" x14ac:dyDescent="0.25">
      <c r="D19" s="13"/>
    </row>
  </sheetData>
  <sortState ref="A2:I4">
    <sortCondition descending="1" ref="H2:H4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"/>
  <sheetViews>
    <sheetView workbookViewId="0">
      <selection activeCell="A2" sqref="A2:XFD5"/>
    </sheetView>
  </sheetViews>
  <sheetFormatPr defaultRowHeight="15" x14ac:dyDescent="0.25"/>
  <cols>
    <col min="1" max="1" width="21.140625" customWidth="1"/>
    <col min="6" max="6" width="10.140625" bestFit="1" customWidth="1"/>
  </cols>
  <sheetData>
    <row r="1" spans="1:8" x14ac:dyDescent="0.25">
      <c r="A1" t="s">
        <v>13</v>
      </c>
      <c r="B1" t="s">
        <v>0</v>
      </c>
      <c r="C1" t="s">
        <v>4</v>
      </c>
      <c r="D1" t="s">
        <v>2</v>
      </c>
      <c r="E1" t="s">
        <v>3</v>
      </c>
      <c r="F1" t="s">
        <v>18</v>
      </c>
      <c r="G1" t="s">
        <v>16</v>
      </c>
      <c r="H1" t="s">
        <v>1</v>
      </c>
    </row>
    <row r="2" spans="1:8" x14ac:dyDescent="0.25">
      <c r="B2" s="7"/>
      <c r="D2" s="7"/>
      <c r="F2" s="8"/>
      <c r="G2" s="10"/>
      <c r="H2" s="3"/>
    </row>
    <row r="3" spans="1:8" x14ac:dyDescent="0.25">
      <c r="B3" s="7"/>
      <c r="D3" s="7"/>
      <c r="F3" s="8"/>
      <c r="G3" s="10"/>
      <c r="H3" s="3"/>
    </row>
    <row r="4" spans="1:8" x14ac:dyDescent="0.25">
      <c r="B4" s="7"/>
      <c r="D4" s="7"/>
      <c r="F4" s="8"/>
      <c r="G4" s="10"/>
      <c r="H4" s="3"/>
    </row>
    <row r="5" spans="1:8" x14ac:dyDescent="0.25">
      <c r="B5" s="7"/>
      <c r="D5" s="7"/>
      <c r="F5" s="8"/>
      <c r="G5" s="10"/>
      <c r="H5" s="3"/>
    </row>
    <row r="6" spans="1:8" x14ac:dyDescent="0.25">
      <c r="B6" s="7"/>
      <c r="D6" s="7"/>
      <c r="F6" s="11"/>
      <c r="G6" s="10"/>
      <c r="H6" s="3"/>
    </row>
    <row r="8" spans="1:8" x14ac:dyDescent="0.25">
      <c r="B8" s="4"/>
      <c r="D8" s="4"/>
      <c r="F8" s="5"/>
    </row>
    <row r="9" spans="1:8" x14ac:dyDescent="0.25">
      <c r="A9" t="s">
        <v>27</v>
      </c>
      <c r="B9">
        <f>90/88</f>
        <v>1.0227272727272727</v>
      </c>
      <c r="D9" s="2"/>
      <c r="F9" s="5"/>
    </row>
    <row r="10" spans="1:8" x14ac:dyDescent="0.25">
      <c r="D10" s="2"/>
      <c r="F10" s="5"/>
    </row>
    <row r="11" spans="1:8" x14ac:dyDescent="0.25">
      <c r="B11" s="4"/>
      <c r="D11" s="2"/>
      <c r="F11" s="5"/>
    </row>
    <row r="12" spans="1:8" x14ac:dyDescent="0.25">
      <c r="B12" s="4"/>
      <c r="D12" s="2"/>
      <c r="F12" s="5"/>
    </row>
    <row r="13" spans="1:8" x14ac:dyDescent="0.25">
      <c r="B13" s="4"/>
      <c r="D13" s="2"/>
      <c r="F13" s="5"/>
    </row>
    <row r="14" spans="1:8" x14ac:dyDescent="0.25">
      <c r="B14" s="4"/>
      <c r="D14" s="2"/>
      <c r="F14" s="5"/>
    </row>
    <row r="15" spans="1:8" x14ac:dyDescent="0.25">
      <c r="B15" s="4"/>
      <c r="D15" s="2"/>
      <c r="F15" s="5"/>
    </row>
    <row r="16" spans="1:8" x14ac:dyDescent="0.25">
      <c r="B16" s="4"/>
      <c r="D16" s="2"/>
      <c r="F16" s="5"/>
    </row>
  </sheetData>
  <sortState ref="A2:H6">
    <sortCondition descending="1" ref="H2:H6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A2" sqref="A2:XFD4"/>
    </sheetView>
  </sheetViews>
  <sheetFormatPr defaultRowHeight="15" x14ac:dyDescent="0.25"/>
  <cols>
    <col min="1" max="1" width="22" customWidth="1"/>
  </cols>
  <sheetData>
    <row r="1" spans="1:8" x14ac:dyDescent="0.25">
      <c r="A1" t="s">
        <v>13</v>
      </c>
      <c r="B1" t="s">
        <v>0</v>
      </c>
      <c r="C1" t="s">
        <v>4</v>
      </c>
      <c r="D1" t="s">
        <v>2</v>
      </c>
      <c r="E1" t="s">
        <v>3</v>
      </c>
      <c r="F1" t="s">
        <v>18</v>
      </c>
      <c r="G1" t="s">
        <v>16</v>
      </c>
      <c r="H1" t="s">
        <v>1</v>
      </c>
    </row>
    <row r="2" spans="1:8" x14ac:dyDescent="0.25">
      <c r="B2" s="7"/>
      <c r="D2" s="7"/>
      <c r="F2" s="8"/>
      <c r="G2" s="10"/>
      <c r="H2" s="3"/>
    </row>
    <row r="3" spans="1:8" x14ac:dyDescent="0.25">
      <c r="B3" s="7"/>
      <c r="D3" s="7"/>
      <c r="F3" s="8"/>
      <c r="G3" s="10"/>
      <c r="H3" s="3"/>
    </row>
    <row r="4" spans="1:8" x14ac:dyDescent="0.25">
      <c r="B4" s="7"/>
      <c r="D4" s="7"/>
      <c r="F4" s="8"/>
      <c r="G4" s="10"/>
      <c r="H4" s="3"/>
    </row>
    <row r="5" spans="1:8" x14ac:dyDescent="0.25">
      <c r="B5" s="7"/>
      <c r="D5" s="7"/>
      <c r="G5" s="10"/>
      <c r="H5" s="3"/>
    </row>
    <row r="6" spans="1:8" x14ac:dyDescent="0.25">
      <c r="B6" s="7"/>
      <c r="D6" s="7"/>
      <c r="G6" s="10"/>
      <c r="H6" s="3"/>
    </row>
    <row r="7" spans="1:8" x14ac:dyDescent="0.25">
      <c r="B7" s="7"/>
      <c r="D7" s="7"/>
      <c r="G7" s="10"/>
      <c r="H7" s="3"/>
    </row>
    <row r="8" spans="1:8" x14ac:dyDescent="0.25">
      <c r="A8" t="s">
        <v>28</v>
      </c>
      <c r="B8" s="13">
        <f>90/90</f>
        <v>1</v>
      </c>
      <c r="D8" s="2"/>
      <c r="F8" s="5"/>
    </row>
    <row r="9" spans="1:8" x14ac:dyDescent="0.25">
      <c r="B9" s="4"/>
      <c r="D9" s="4"/>
      <c r="F9" s="5"/>
    </row>
    <row r="10" spans="1:8" x14ac:dyDescent="0.25">
      <c r="D10" s="2"/>
      <c r="F10" s="5"/>
    </row>
    <row r="11" spans="1:8" x14ac:dyDescent="0.25">
      <c r="B11" s="4"/>
      <c r="D11" s="2"/>
      <c r="F11" s="5"/>
    </row>
    <row r="12" spans="1:8" x14ac:dyDescent="0.25">
      <c r="B12" s="4"/>
      <c r="D12" s="2"/>
      <c r="F12" s="5"/>
    </row>
    <row r="13" spans="1:8" x14ac:dyDescent="0.25">
      <c r="B13" s="4"/>
      <c r="D13" s="2"/>
      <c r="F13" s="5"/>
    </row>
    <row r="14" spans="1:8" x14ac:dyDescent="0.25">
      <c r="B14" s="4"/>
      <c r="D14" s="2"/>
      <c r="F14" s="5"/>
    </row>
    <row r="15" spans="1:8" x14ac:dyDescent="0.25">
      <c r="B15" s="4"/>
      <c r="D15" s="2"/>
      <c r="F15" s="5"/>
    </row>
  </sheetData>
  <sortState ref="A2:H4">
    <sortCondition descending="1" ref="H2:H4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"/>
  <sheetViews>
    <sheetView workbookViewId="0">
      <selection activeCell="A2" sqref="A2:XFD2"/>
    </sheetView>
  </sheetViews>
  <sheetFormatPr defaultRowHeight="15" x14ac:dyDescent="0.25"/>
  <cols>
    <col min="1" max="1" width="20.28515625" customWidth="1"/>
  </cols>
  <sheetData>
    <row r="1" spans="1:8" x14ac:dyDescent="0.25">
      <c r="A1" t="s">
        <v>13</v>
      </c>
      <c r="B1" t="s">
        <v>0</v>
      </c>
      <c r="C1" t="s">
        <v>4</v>
      </c>
      <c r="D1" t="s">
        <v>2</v>
      </c>
      <c r="E1" t="s">
        <v>3</v>
      </c>
      <c r="F1" t="s">
        <v>18</v>
      </c>
      <c r="G1" t="s">
        <v>16</v>
      </c>
      <c r="H1" t="s">
        <v>1</v>
      </c>
    </row>
    <row r="2" spans="1:8" x14ac:dyDescent="0.25">
      <c r="B2" s="7"/>
      <c r="D2" s="7"/>
      <c r="F2" s="8"/>
      <c r="G2" s="10"/>
      <c r="H2" s="3"/>
    </row>
    <row r="3" spans="1:8" x14ac:dyDescent="0.25">
      <c r="B3" s="7"/>
      <c r="D3" s="7"/>
      <c r="F3" s="8"/>
      <c r="G3" s="10"/>
      <c r="H3" s="3"/>
    </row>
    <row r="4" spans="1:8" x14ac:dyDescent="0.25">
      <c r="B4" s="7"/>
      <c r="D4" s="7"/>
      <c r="F4" s="8"/>
      <c r="G4" s="10"/>
      <c r="H4" s="3"/>
    </row>
    <row r="5" spans="1:8" x14ac:dyDescent="0.25">
      <c r="B5" s="7"/>
      <c r="D5" s="7"/>
      <c r="F5" s="8"/>
      <c r="G5" s="10"/>
      <c r="H5" s="3"/>
    </row>
    <row r="6" spans="1:8" x14ac:dyDescent="0.25">
      <c r="B6" s="7"/>
      <c r="D6" s="7"/>
      <c r="G6" s="10"/>
      <c r="H6" s="3"/>
    </row>
    <row r="7" spans="1:8" x14ac:dyDescent="0.25">
      <c r="B7" s="4"/>
      <c r="D7" s="2"/>
      <c r="F7" s="5"/>
    </row>
    <row r="8" spans="1:8" x14ac:dyDescent="0.25">
      <c r="A8" t="s">
        <v>29</v>
      </c>
      <c r="B8" s="13">
        <f>90/88</f>
        <v>1.0227272727272727</v>
      </c>
      <c r="D8" s="4"/>
      <c r="F8" s="5"/>
    </row>
    <row r="9" spans="1:8" x14ac:dyDescent="0.25">
      <c r="D9" s="2"/>
      <c r="F9" s="5"/>
    </row>
  </sheetData>
  <sortState ref="A2:H5">
    <sortCondition descending="1" ref="H2:H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8"/>
  <sheetViews>
    <sheetView workbookViewId="0">
      <selection sqref="A1:I1"/>
    </sheetView>
  </sheetViews>
  <sheetFormatPr defaultRowHeight="15" x14ac:dyDescent="0.25"/>
  <cols>
    <col min="1" max="1" width="22" customWidth="1"/>
  </cols>
  <sheetData>
    <row r="1" spans="1:9" x14ac:dyDescent="0.25">
      <c r="A1" t="s">
        <v>13</v>
      </c>
      <c r="B1" t="s">
        <v>0</v>
      </c>
      <c r="C1" t="s">
        <v>21</v>
      </c>
      <c r="D1" t="s">
        <v>4</v>
      </c>
      <c r="E1" t="s">
        <v>2</v>
      </c>
      <c r="F1" t="s">
        <v>3</v>
      </c>
      <c r="G1" t="s">
        <v>18</v>
      </c>
      <c r="H1" t="s">
        <v>16</v>
      </c>
      <c r="I1" t="s">
        <v>1</v>
      </c>
    </row>
    <row r="2" spans="1:9" x14ac:dyDescent="0.25">
      <c r="B2" s="7"/>
      <c r="E2" s="7"/>
      <c r="H2" s="10"/>
      <c r="I2" s="3"/>
    </row>
    <row r="3" spans="1:9" x14ac:dyDescent="0.25">
      <c r="B3" s="7"/>
      <c r="E3" s="7"/>
      <c r="H3" s="10"/>
      <c r="I3" s="3"/>
    </row>
    <row r="4" spans="1:9" x14ac:dyDescent="0.25">
      <c r="B4" s="7"/>
      <c r="E4" s="7"/>
      <c r="H4" s="10"/>
      <c r="I4" s="3"/>
    </row>
    <row r="5" spans="1:9" x14ac:dyDescent="0.25">
      <c r="B5" s="7"/>
      <c r="E5" s="7"/>
      <c r="H5" s="10"/>
      <c r="I5" s="3"/>
    </row>
    <row r="6" spans="1:9" x14ac:dyDescent="0.25">
      <c r="B6" s="4"/>
      <c r="C6" s="4"/>
      <c r="E6" s="2"/>
      <c r="G6" s="5"/>
    </row>
    <row r="7" spans="1:9" x14ac:dyDescent="0.25">
      <c r="B7" s="4"/>
      <c r="C7" s="4"/>
      <c r="E7" s="4"/>
      <c r="G7" s="5"/>
    </row>
    <row r="8" spans="1:9" x14ac:dyDescent="0.25">
      <c r="E8" s="2"/>
      <c r="G8" s="5"/>
    </row>
  </sheetData>
  <sortState ref="A2:I5">
    <sortCondition descending="1" ref="I2:I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6"/>
  <sheetViews>
    <sheetView workbookViewId="0">
      <selection activeCell="A2" sqref="A2:XFD2"/>
    </sheetView>
  </sheetViews>
  <sheetFormatPr defaultRowHeight="15" x14ac:dyDescent="0.25"/>
  <cols>
    <col min="1" max="1" width="20.42578125" customWidth="1"/>
  </cols>
  <sheetData>
    <row r="1" spans="1:8" x14ac:dyDescent="0.25">
      <c r="A1" t="s">
        <v>13</v>
      </c>
      <c r="B1" t="s">
        <v>0</v>
      </c>
      <c r="C1" t="s">
        <v>4</v>
      </c>
      <c r="D1" t="s">
        <v>2</v>
      </c>
      <c r="E1" t="s">
        <v>3</v>
      </c>
      <c r="F1" t="s">
        <v>18</v>
      </c>
      <c r="G1" t="s">
        <v>16</v>
      </c>
      <c r="H1" t="s">
        <v>1</v>
      </c>
    </row>
    <row r="2" spans="1:8" x14ac:dyDescent="0.25">
      <c r="B2" s="7"/>
      <c r="D2" s="7"/>
      <c r="F2" s="8"/>
      <c r="G2" s="10"/>
      <c r="H2" s="3"/>
    </row>
    <row r="3" spans="1:8" x14ac:dyDescent="0.25">
      <c r="B3" s="7"/>
      <c r="D3" s="7"/>
      <c r="F3" s="8"/>
      <c r="G3" s="10"/>
      <c r="H3" s="3"/>
    </row>
    <row r="4" spans="1:8" x14ac:dyDescent="0.25">
      <c r="B4" s="7"/>
      <c r="D4" s="7"/>
      <c r="F4" s="8"/>
      <c r="G4" s="10"/>
      <c r="H4" s="3"/>
    </row>
    <row r="5" spans="1:8" x14ac:dyDescent="0.25">
      <c r="B5" s="7"/>
      <c r="D5" s="7"/>
      <c r="G5" s="9"/>
      <c r="H5" s="3"/>
    </row>
    <row r="6" spans="1:8" x14ac:dyDescent="0.25">
      <c r="B6" s="7"/>
      <c r="D6" s="7"/>
      <c r="G6" s="9"/>
      <c r="H6" s="3"/>
    </row>
    <row r="7" spans="1:8" x14ac:dyDescent="0.25">
      <c r="B7" s="4"/>
      <c r="D7" s="4"/>
      <c r="F7" s="5"/>
    </row>
    <row r="8" spans="1:8" x14ac:dyDescent="0.25">
      <c r="A8" t="s">
        <v>30</v>
      </c>
      <c r="B8" s="13">
        <f>90/90</f>
        <v>1</v>
      </c>
      <c r="D8" s="2"/>
      <c r="F8" s="5"/>
    </row>
    <row r="9" spans="1:8" x14ac:dyDescent="0.25">
      <c r="B9" s="4"/>
      <c r="D9" s="2"/>
      <c r="F9" s="5"/>
    </row>
    <row r="10" spans="1:8" x14ac:dyDescent="0.25">
      <c r="B10" s="4"/>
      <c r="D10" s="2"/>
      <c r="F10" s="5"/>
    </row>
    <row r="11" spans="1:8" x14ac:dyDescent="0.25">
      <c r="B11" s="4"/>
      <c r="D11" s="2"/>
      <c r="F11" s="5"/>
    </row>
    <row r="12" spans="1:8" x14ac:dyDescent="0.25">
      <c r="B12" s="4"/>
      <c r="D12" s="2"/>
      <c r="F12" s="5"/>
    </row>
    <row r="13" spans="1:8" x14ac:dyDescent="0.25">
      <c r="B13" s="4"/>
      <c r="D13" s="2"/>
      <c r="F13" s="5"/>
    </row>
    <row r="14" spans="1:8" x14ac:dyDescent="0.25">
      <c r="B14" s="4"/>
      <c r="D14" s="2"/>
      <c r="F14" s="5"/>
    </row>
    <row r="15" spans="1:8" x14ac:dyDescent="0.25">
      <c r="B15" s="4"/>
      <c r="D15" s="2"/>
      <c r="F15" s="5"/>
    </row>
    <row r="16" spans="1:8" x14ac:dyDescent="0.25">
      <c r="B16" s="4"/>
      <c r="D16" s="4"/>
      <c r="F16" s="5"/>
    </row>
  </sheetData>
  <sortState ref="A1:G16">
    <sortCondition descending="1" ref="F1:F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Jells Park</vt:lpstr>
      <vt:lpstr>St Annes</vt:lpstr>
      <vt:lpstr>Bundoora Park</vt:lpstr>
      <vt:lpstr>Anglesea</vt:lpstr>
      <vt:lpstr>Sandown</vt:lpstr>
      <vt:lpstr>Albert Park</vt:lpstr>
      <vt:lpstr>Ballarat</vt:lpstr>
      <vt:lpstr>Cruden Farm</vt:lpstr>
      <vt:lpstr>Burnley</vt:lpstr>
      <vt:lpstr>Tan Relays</vt:lpstr>
      <vt:lpstr>Total</vt:lpstr>
    </vt:vector>
  </TitlesOfParts>
  <Company>Bravura Solutions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Deslandes</dc:creator>
  <cp:lastModifiedBy>Mark Deslandes</cp:lastModifiedBy>
  <dcterms:created xsi:type="dcterms:W3CDTF">2014-05-20T00:11:13Z</dcterms:created>
  <dcterms:modified xsi:type="dcterms:W3CDTF">2019-06-24T10:43:40Z</dcterms:modified>
</cp:coreProperties>
</file>